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TEBOOK\Desktop\Tira-Dúvidas\"/>
    </mc:Choice>
  </mc:AlternateContent>
  <xr:revisionPtr revIDLastSave="0" documentId="13_ncr:1_{BD587C7B-9048-4EB3-BDE4-2B67243DDAAF}" xr6:coauthVersionLast="47" xr6:coauthVersionMax="47" xr10:uidLastSave="{00000000-0000-0000-0000-000000000000}"/>
  <bookViews>
    <workbookView xWindow="28680" yWindow="-120" windowWidth="29040" windowHeight="15840" xr2:uid="{D2A7A690-07AA-4752-8E47-ADBB4B15C126}"/>
  </bookViews>
  <sheets>
    <sheet name="Planilh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1" l="1"/>
  <c r="G15" i="1"/>
  <c r="G16" i="1" s="1"/>
  <c r="G17" i="1" s="1"/>
  <c r="H15" i="1" l="1"/>
  <c r="H17" i="1"/>
  <c r="G18" i="1"/>
  <c r="H16" i="1"/>
  <c r="I16" i="1" s="1"/>
  <c r="I17" i="1" l="1"/>
  <c r="J17" i="1" s="1"/>
  <c r="K17" i="1" s="1"/>
  <c r="I15" i="1"/>
  <c r="J15" i="1" s="1"/>
  <c r="K15" i="1" s="1"/>
  <c r="J16" i="1"/>
  <c r="K16" i="1" s="1"/>
  <c r="H18" i="1"/>
  <c r="G19" i="1"/>
  <c r="I18" i="1" l="1"/>
  <c r="J18" i="1" s="1"/>
  <c r="K18" i="1" s="1"/>
  <c r="H19" i="1"/>
  <c r="G20" i="1"/>
  <c r="I19" i="1" l="1"/>
  <c r="J19" i="1" s="1"/>
  <c r="K19" i="1" s="1"/>
  <c r="G21" i="1"/>
  <c r="H20" i="1"/>
  <c r="I20" i="1" s="1"/>
  <c r="J20" i="1" l="1"/>
  <c r="K20" i="1" s="1"/>
  <c r="G22" i="1"/>
  <c r="H21" i="1"/>
  <c r="I21" i="1" l="1"/>
  <c r="J21" i="1" s="1"/>
  <c r="K21" i="1" s="1"/>
  <c r="H22" i="1"/>
  <c r="G23" i="1"/>
  <c r="I22" i="1" l="1"/>
  <c r="J22" i="1" s="1"/>
  <c r="K22" i="1" s="1"/>
  <c r="H23" i="1"/>
  <c r="G24" i="1"/>
  <c r="I23" i="1" l="1"/>
  <c r="J23" i="1" s="1"/>
  <c r="K23" i="1" s="1"/>
  <c r="H24" i="1"/>
  <c r="G25" i="1"/>
  <c r="I24" i="1" l="1"/>
  <c r="J24" i="1" s="1"/>
  <c r="K24" i="1" s="1"/>
  <c r="G26" i="1"/>
  <c r="H25" i="1"/>
  <c r="I25" i="1" l="1"/>
  <c r="J25" i="1" s="1"/>
  <c r="K25" i="1" s="1"/>
  <c r="H26" i="1"/>
  <c r="G27" i="1"/>
  <c r="I26" i="1" l="1"/>
  <c r="J26" i="1" s="1"/>
  <c r="K26" i="1" s="1"/>
  <c r="H27" i="1"/>
  <c r="G28" i="1"/>
  <c r="I27" i="1" l="1"/>
  <c r="J27" i="1" s="1"/>
  <c r="K27" i="1" s="1"/>
  <c r="H28" i="1"/>
  <c r="G29" i="1"/>
  <c r="I28" i="1" l="1"/>
  <c r="J28" i="1" s="1"/>
  <c r="K28" i="1" s="1"/>
  <c r="H29" i="1"/>
  <c r="G30" i="1"/>
  <c r="I29" i="1" l="1"/>
  <c r="J29" i="1" s="1"/>
  <c r="K29" i="1" s="1"/>
  <c r="H30" i="1"/>
  <c r="G31" i="1"/>
  <c r="I30" i="1" l="1"/>
  <c r="J30" i="1" s="1"/>
  <c r="K30" i="1" s="1"/>
  <c r="H31" i="1"/>
  <c r="G32" i="1"/>
  <c r="I31" i="1" l="1"/>
  <c r="J31" i="1" s="1"/>
  <c r="K31" i="1" s="1"/>
  <c r="H32" i="1"/>
  <c r="G33" i="1"/>
  <c r="I32" i="1" l="1"/>
  <c r="J32" i="1" s="1"/>
  <c r="K32" i="1" s="1"/>
  <c r="G34" i="1"/>
  <c r="H33" i="1"/>
  <c r="I33" i="1" l="1"/>
  <c r="J33" i="1" s="1"/>
  <c r="K33" i="1" s="1"/>
  <c r="H34" i="1"/>
  <c r="I34" i="1" s="1"/>
  <c r="G35" i="1"/>
  <c r="H35" i="1" l="1"/>
  <c r="G36" i="1"/>
  <c r="J34" i="1"/>
  <c r="K34" i="1" s="1"/>
  <c r="I35" i="1" l="1"/>
  <c r="J35" i="1" s="1"/>
  <c r="K35" i="1" s="1"/>
  <c r="G37" i="1"/>
  <c r="H36" i="1"/>
  <c r="I36" i="1" l="1"/>
  <c r="J36" i="1" s="1"/>
  <c r="K36" i="1" s="1"/>
  <c r="H37" i="1"/>
  <c r="G38" i="1"/>
  <c r="I37" i="1" l="1"/>
  <c r="J37" i="1" s="1"/>
  <c r="K37" i="1" s="1"/>
  <c r="G39" i="1"/>
  <c r="H38" i="1"/>
  <c r="I38" i="1" l="1"/>
  <c r="J38" i="1" s="1"/>
  <c r="K38" i="1" s="1"/>
  <c r="H39" i="1"/>
  <c r="G40" i="1"/>
  <c r="I39" i="1" l="1"/>
  <c r="J39" i="1" s="1"/>
  <c r="K39" i="1" s="1"/>
  <c r="H40" i="1"/>
  <c r="G41" i="1"/>
  <c r="I40" i="1" l="1"/>
  <c r="J40" i="1" s="1"/>
  <c r="K40" i="1" s="1"/>
  <c r="G42" i="1"/>
  <c r="H41" i="1"/>
  <c r="I41" i="1" l="1"/>
  <c r="J41" i="1" s="1"/>
  <c r="K41" i="1" s="1"/>
  <c r="H42" i="1"/>
  <c r="G43" i="1"/>
  <c r="I42" i="1" l="1"/>
  <c r="J42" i="1" s="1"/>
  <c r="K42" i="1" s="1"/>
  <c r="H43" i="1"/>
  <c r="I43" i="1" s="1"/>
  <c r="G44" i="1"/>
  <c r="G45" i="1" l="1"/>
  <c r="H44" i="1"/>
  <c r="I44" i="1" s="1"/>
  <c r="J43" i="1"/>
  <c r="K43" i="1" s="1"/>
  <c r="J44" i="1" l="1"/>
  <c r="K44" i="1" s="1"/>
  <c r="H45" i="1"/>
  <c r="I45" i="1" s="1"/>
  <c r="G46" i="1"/>
  <c r="J45" i="1" l="1"/>
  <c r="K45" i="1" s="1"/>
  <c r="G47" i="1"/>
  <c r="H46" i="1"/>
  <c r="I46" i="1" s="1"/>
  <c r="H47" i="1" l="1"/>
  <c r="I47" i="1" s="1"/>
  <c r="G48" i="1"/>
  <c r="J46" i="1"/>
  <c r="K46" i="1" s="1"/>
  <c r="H48" i="1" l="1"/>
  <c r="I48" i="1" s="1"/>
  <c r="G49" i="1"/>
  <c r="J47" i="1"/>
  <c r="K47" i="1" s="1"/>
  <c r="G50" i="1" l="1"/>
  <c r="H49" i="1"/>
  <c r="I49" i="1" s="1"/>
  <c r="J48" i="1"/>
  <c r="K48" i="1" s="1"/>
  <c r="J49" i="1" l="1"/>
  <c r="K49" i="1" s="1"/>
  <c r="G51" i="1"/>
  <c r="H50" i="1"/>
  <c r="I50" i="1" s="1"/>
  <c r="J50" i="1" l="1"/>
  <c r="K50" i="1" s="1"/>
  <c r="G52" i="1"/>
  <c r="H51" i="1"/>
  <c r="I51" i="1" s="1"/>
  <c r="J51" i="1" l="1"/>
  <c r="K51" i="1" s="1"/>
  <c r="H52" i="1"/>
  <c r="I52" i="1" s="1"/>
  <c r="G53" i="1"/>
  <c r="J52" i="1" l="1"/>
  <c r="K52" i="1" s="1"/>
  <c r="G54" i="1"/>
  <c r="H53" i="1"/>
  <c r="I53" i="1" s="1"/>
  <c r="H54" i="1" l="1"/>
  <c r="I54" i="1" s="1"/>
  <c r="G55" i="1"/>
  <c r="J53" i="1"/>
  <c r="K53" i="1" s="1"/>
  <c r="G56" i="1" l="1"/>
  <c r="H55" i="1"/>
  <c r="I55" i="1" s="1"/>
  <c r="J54" i="1"/>
  <c r="K54" i="1" s="1"/>
  <c r="J55" i="1" l="1"/>
  <c r="K55" i="1" s="1"/>
  <c r="G57" i="1"/>
  <c r="H56" i="1"/>
  <c r="I56" i="1" s="1"/>
  <c r="H57" i="1" l="1"/>
  <c r="I57" i="1" s="1"/>
  <c r="G58" i="1"/>
  <c r="J56" i="1"/>
  <c r="K56" i="1" s="1"/>
  <c r="H58" i="1" l="1"/>
  <c r="I58" i="1" s="1"/>
  <c r="G59" i="1"/>
  <c r="J57" i="1"/>
  <c r="K57" i="1" s="1"/>
  <c r="G60" i="1" l="1"/>
  <c r="H59" i="1"/>
  <c r="I59" i="1" s="1"/>
  <c r="J58" i="1"/>
  <c r="K58" i="1" s="1"/>
  <c r="J59" i="1" l="1"/>
  <c r="K59" i="1" s="1"/>
  <c r="H60" i="1"/>
  <c r="I60" i="1" s="1"/>
  <c r="G61" i="1"/>
  <c r="J60" i="1" l="1"/>
  <c r="K60" i="1" s="1"/>
  <c r="G62" i="1"/>
  <c r="H61" i="1"/>
  <c r="I61" i="1" s="1"/>
  <c r="H62" i="1" l="1"/>
  <c r="I62" i="1" s="1"/>
  <c r="G63" i="1"/>
  <c r="J61" i="1"/>
  <c r="K61" i="1" s="1"/>
  <c r="H63" i="1" l="1"/>
  <c r="I63" i="1" s="1"/>
  <c r="G64" i="1"/>
  <c r="J62" i="1"/>
  <c r="K62" i="1" s="1"/>
  <c r="H64" i="1" l="1"/>
  <c r="I64" i="1" s="1"/>
  <c r="G65" i="1"/>
  <c r="J63" i="1"/>
  <c r="K63" i="1" s="1"/>
  <c r="G66" i="1" l="1"/>
  <c r="H65" i="1"/>
  <c r="I65" i="1" s="1"/>
  <c r="J64" i="1"/>
  <c r="K64" i="1" s="1"/>
  <c r="J65" i="1" l="1"/>
  <c r="K65" i="1" s="1"/>
  <c r="H66" i="1"/>
  <c r="I66" i="1" s="1"/>
  <c r="G67" i="1"/>
  <c r="G68" i="1" l="1"/>
  <c r="H67" i="1"/>
  <c r="I67" i="1" s="1"/>
  <c r="J66" i="1"/>
  <c r="K66" i="1" s="1"/>
  <c r="J67" i="1" l="1"/>
  <c r="K67" i="1" s="1"/>
  <c r="G69" i="1"/>
  <c r="H68" i="1"/>
  <c r="I68" i="1" s="1"/>
  <c r="J68" i="1" l="1"/>
  <c r="K68" i="1" s="1"/>
  <c r="G70" i="1"/>
  <c r="H69" i="1"/>
  <c r="I69" i="1" s="1"/>
  <c r="H70" i="1" l="1"/>
  <c r="I70" i="1" s="1"/>
  <c r="G71" i="1"/>
  <c r="J69" i="1"/>
  <c r="K69" i="1" s="1"/>
  <c r="G72" i="1" l="1"/>
  <c r="H71" i="1"/>
  <c r="I71" i="1" s="1"/>
  <c r="J70" i="1"/>
  <c r="K70" i="1" s="1"/>
  <c r="J71" i="1" l="1"/>
  <c r="K71" i="1" s="1"/>
  <c r="H72" i="1"/>
  <c r="I72" i="1" s="1"/>
  <c r="G73" i="1"/>
  <c r="J72" i="1" l="1"/>
  <c r="K72" i="1" s="1"/>
  <c r="H73" i="1"/>
  <c r="I73" i="1" s="1"/>
  <c r="G74" i="1"/>
  <c r="J73" i="1" l="1"/>
  <c r="K73" i="1" s="1"/>
  <c r="G75" i="1"/>
  <c r="H75" i="1" s="1"/>
  <c r="I75" i="1" s="1"/>
  <c r="H74" i="1"/>
  <c r="I74" i="1" s="1"/>
  <c r="J75" i="1" l="1"/>
  <c r="K75" i="1" s="1"/>
  <c r="J74" i="1"/>
  <c r="K74" i="1" s="1"/>
</calcChain>
</file>

<file path=xl/sharedStrings.xml><?xml version="1.0" encoding="utf-8"?>
<sst xmlns="http://schemas.openxmlformats.org/spreadsheetml/2006/main" count="13" uniqueCount="13">
  <si>
    <t>Rentabilidade</t>
  </si>
  <si>
    <t>Inflação</t>
  </si>
  <si>
    <t>*os cálculos são aproximados, mas refletem a realidade da inflação na rentabilidade do título</t>
  </si>
  <si>
    <t>*anexei no material como se calcula a rentabilidade do NTN-B, fornecida pelo tesouro para quem gosta de filigramas</t>
  </si>
  <si>
    <t>TESOURO IPCA +</t>
  </si>
  <si>
    <t>IPCA+7,50%</t>
  </si>
  <si>
    <t>Taxa</t>
  </si>
  <si>
    <t>Taxa =</t>
  </si>
  <si>
    <t xml:space="preserve">Tempo = </t>
  </si>
  <si>
    <t>dias</t>
  </si>
  <si>
    <t>*em verde as células que devem ser preenchidas</t>
  </si>
  <si>
    <r>
      <t>*</t>
    </r>
    <r>
      <rPr>
        <b/>
        <u/>
        <sz val="11"/>
        <color theme="1"/>
        <rFont val="Calibri"/>
        <family val="2"/>
        <scheme val="minor"/>
      </rPr>
      <t>"Tempo"</t>
    </r>
    <r>
      <rPr>
        <b/>
        <sz val="11"/>
        <color theme="1"/>
        <rFont val="Calibri"/>
        <family val="2"/>
        <scheme val="minor"/>
      </rPr>
      <t xml:space="preserve"> se refere ao tempo que deixará investido para efeito do IR</t>
    </r>
  </si>
  <si>
    <t>*"Taxa" se refere a taxa que você adquiriu o título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</si>
</sst>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8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72"/>
      <color theme="7" tint="-0.249977111117893"/>
      <name val="Impact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/>
    <xf numFmtId="10" fontId="0" fillId="0" borderId="1" xfId="0" applyNumberFormat="1" applyBorder="1"/>
    <xf numFmtId="9" fontId="0" fillId="0" borderId="1" xfId="1" applyFont="1" applyBorder="1" applyAlignment="1">
      <alignment horizontal="center"/>
    </xf>
    <xf numFmtId="9" fontId="0" fillId="0" borderId="2" xfId="0" applyNumberFormat="1" applyBorder="1" applyAlignment="1">
      <alignment horizontal="center"/>
    </xf>
    <xf numFmtId="10" fontId="0" fillId="0" borderId="2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10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1" applyNumberFormat="1" applyFont="1"/>
    <xf numFmtId="10" fontId="2" fillId="0" borderId="0" xfId="0" applyNumberFormat="1" applyFont="1"/>
    <xf numFmtId="0" fontId="3" fillId="0" borderId="0" xfId="0" applyFont="1"/>
    <xf numFmtId="0" fontId="5" fillId="0" borderId="1" xfId="0" applyFont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10" fontId="3" fillId="2" borderId="0" xfId="0" applyNumberFormat="1" applyFont="1" applyFill="1" applyAlignment="1">
      <alignment horizontal="center" vertical="center"/>
    </xf>
    <xf numFmtId="168" fontId="3" fillId="2" borderId="0" xfId="2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Fill="1"/>
    <xf numFmtId="0" fontId="7" fillId="3" borderId="0" xfId="0" applyFont="1" applyFill="1" applyAlignment="1">
      <alignment horizontal="center"/>
    </xf>
  </cellXfs>
  <cellStyles count="3">
    <cellStyle name="Normal" xfId="0" builtinId="0"/>
    <cellStyle name="Porcentagem" xfId="1" builtinId="5"/>
    <cellStyle name="Vírgula" xfId="2" builtinId="3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Inflação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Planilha!$E$15:$E$75</c:f>
              <c:numCache>
                <c:formatCode>General</c:formatCode>
                <c:ptCount val="61"/>
              </c:numCache>
            </c:numRef>
          </c:cat>
          <c:val>
            <c:numRef>
              <c:f>Planilha!$F$15:$F$75</c:f>
              <c:numCache>
                <c:formatCode>0%</c:formatCode>
                <c:ptCount val="61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46-4FAF-9F7B-BCB1A62DD576}"/>
            </c:ext>
          </c:extLst>
        </c:ser>
        <c:ser>
          <c:idx val="4"/>
          <c:order val="1"/>
          <c:tx>
            <c:v>Juros</c:v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Planilha!$E$15:$E$75</c:f>
              <c:numCache>
                <c:formatCode>General</c:formatCode>
                <c:ptCount val="61"/>
              </c:numCache>
            </c:numRef>
          </c:cat>
          <c:val>
            <c:numRef>
              <c:f>Planilha!$J$15:$J$75</c:f>
              <c:numCache>
                <c:formatCode>0.00%</c:formatCode>
                <c:ptCount val="61"/>
                <c:pt idx="0">
                  <c:v>4.9500000000000002E-2</c:v>
                </c:pt>
                <c:pt idx="1">
                  <c:v>5.775000000000001E-2</c:v>
                </c:pt>
                <c:pt idx="2">
                  <c:v>6.6000000000000003E-2</c:v>
                </c:pt>
                <c:pt idx="3">
                  <c:v>7.4249999999999997E-2</c:v>
                </c:pt>
                <c:pt idx="4">
                  <c:v>8.2500000000000004E-2</c:v>
                </c:pt>
                <c:pt idx="5">
                  <c:v>9.0749999999999997E-2</c:v>
                </c:pt>
                <c:pt idx="6">
                  <c:v>9.9000000000000005E-2</c:v>
                </c:pt>
                <c:pt idx="7">
                  <c:v>0.10725000000000001</c:v>
                </c:pt>
                <c:pt idx="8">
                  <c:v>0.11550000000000002</c:v>
                </c:pt>
                <c:pt idx="9">
                  <c:v>0.12375000000000003</c:v>
                </c:pt>
                <c:pt idx="10">
                  <c:v>0.13200000000000001</c:v>
                </c:pt>
                <c:pt idx="11">
                  <c:v>0.14024999999999999</c:v>
                </c:pt>
                <c:pt idx="12">
                  <c:v>0.14849999999999999</c:v>
                </c:pt>
                <c:pt idx="13">
                  <c:v>0.15675</c:v>
                </c:pt>
                <c:pt idx="14">
                  <c:v>0.16500000000000001</c:v>
                </c:pt>
                <c:pt idx="15">
                  <c:v>0.17325000000000002</c:v>
                </c:pt>
                <c:pt idx="16">
                  <c:v>0.18150000000000002</c:v>
                </c:pt>
                <c:pt idx="17">
                  <c:v>0.18974999999999997</c:v>
                </c:pt>
                <c:pt idx="18">
                  <c:v>0.19800000000000001</c:v>
                </c:pt>
                <c:pt idx="19">
                  <c:v>0.20624999999999999</c:v>
                </c:pt>
                <c:pt idx="20">
                  <c:v>0.21450000000000002</c:v>
                </c:pt>
                <c:pt idx="21">
                  <c:v>0.22275</c:v>
                </c:pt>
                <c:pt idx="22">
                  <c:v>0.23100000000000004</c:v>
                </c:pt>
                <c:pt idx="23">
                  <c:v>0.23924999999999999</c:v>
                </c:pt>
                <c:pt idx="24">
                  <c:v>0.2475</c:v>
                </c:pt>
                <c:pt idx="25">
                  <c:v>0.25574999999999998</c:v>
                </c:pt>
                <c:pt idx="26">
                  <c:v>0.26400000000000001</c:v>
                </c:pt>
                <c:pt idx="27">
                  <c:v>0.27224999999999999</c:v>
                </c:pt>
                <c:pt idx="28">
                  <c:v>0.28049999999999997</c:v>
                </c:pt>
                <c:pt idx="29">
                  <c:v>0.28875000000000001</c:v>
                </c:pt>
                <c:pt idx="30">
                  <c:v>0.29699999999999999</c:v>
                </c:pt>
                <c:pt idx="31">
                  <c:v>0.30525000000000002</c:v>
                </c:pt>
                <c:pt idx="32">
                  <c:v>0.3135</c:v>
                </c:pt>
                <c:pt idx="33">
                  <c:v>0.32175000000000004</c:v>
                </c:pt>
                <c:pt idx="34">
                  <c:v>0.32999999999999996</c:v>
                </c:pt>
                <c:pt idx="35">
                  <c:v>0.33825</c:v>
                </c:pt>
                <c:pt idx="36">
                  <c:v>0.34649999999999997</c:v>
                </c:pt>
                <c:pt idx="37">
                  <c:v>0.35475000000000001</c:v>
                </c:pt>
                <c:pt idx="38">
                  <c:v>0.36299999999999999</c:v>
                </c:pt>
                <c:pt idx="39">
                  <c:v>0.37125000000000002</c:v>
                </c:pt>
                <c:pt idx="40">
                  <c:v>0.37949999999999995</c:v>
                </c:pt>
                <c:pt idx="41">
                  <c:v>0.38774999999999998</c:v>
                </c:pt>
                <c:pt idx="42">
                  <c:v>0.39600000000000002</c:v>
                </c:pt>
                <c:pt idx="43">
                  <c:v>0.40425</c:v>
                </c:pt>
                <c:pt idx="44">
                  <c:v>0.41249999999999998</c:v>
                </c:pt>
                <c:pt idx="45">
                  <c:v>0.42075000000000001</c:v>
                </c:pt>
                <c:pt idx="46">
                  <c:v>0.42900000000000005</c:v>
                </c:pt>
                <c:pt idx="47">
                  <c:v>0.43725000000000003</c:v>
                </c:pt>
                <c:pt idx="48">
                  <c:v>0.44550000000000001</c:v>
                </c:pt>
                <c:pt idx="49">
                  <c:v>0.45375000000000004</c:v>
                </c:pt>
                <c:pt idx="50">
                  <c:v>0.46200000000000008</c:v>
                </c:pt>
                <c:pt idx="51">
                  <c:v>0.47025000000000006</c:v>
                </c:pt>
                <c:pt idx="52">
                  <c:v>0.47850000000000004</c:v>
                </c:pt>
                <c:pt idx="53">
                  <c:v>0.48675000000000007</c:v>
                </c:pt>
                <c:pt idx="54">
                  <c:v>0.49500000000000011</c:v>
                </c:pt>
                <c:pt idx="55">
                  <c:v>0.50325000000000009</c:v>
                </c:pt>
                <c:pt idx="56">
                  <c:v>0.51149999999999995</c:v>
                </c:pt>
                <c:pt idx="57">
                  <c:v>0.51975000000000005</c:v>
                </c:pt>
                <c:pt idx="58">
                  <c:v>0.52800000000000002</c:v>
                </c:pt>
                <c:pt idx="59">
                  <c:v>0.53625</c:v>
                </c:pt>
                <c:pt idx="60">
                  <c:v>0.54449999999999998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46-4FAF-9F7B-BCB1A62DD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663695"/>
        <c:axId val="1421660783"/>
      </c:lineChart>
      <c:catAx>
        <c:axId val="142166369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421660783"/>
        <c:crosses val="autoZero"/>
        <c:auto val="1"/>
        <c:lblAlgn val="ctr"/>
        <c:lblOffset val="100"/>
        <c:noMultiLvlLbl val="0"/>
      </c:catAx>
      <c:valAx>
        <c:axId val="1421660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21663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436503129416518"/>
          <c:y val="0.15637480134880227"/>
          <c:w val="0.17899332513505742"/>
          <c:h val="0.22155544450597192"/>
        </c:manualLayout>
      </c:layout>
      <c:overlay val="0"/>
      <c:spPr>
        <a:solidFill>
          <a:schemeClr val="accent2">
            <a:lumMod val="40000"/>
            <a:lumOff val="60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285750</xdr:colOff>
      <xdr:row>16</xdr:row>
      <xdr:rowOff>47624</xdr:rowOff>
    </xdr:from>
    <xdr:to>
      <xdr:col>25</xdr:col>
      <xdr:colOff>533400</xdr:colOff>
      <xdr:row>45</xdr:row>
      <xdr:rowOff>76199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0609456-6FA7-17FF-309A-D19878E6F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561975</xdr:colOff>
      <xdr:row>4</xdr:row>
      <xdr:rowOff>209550</xdr:rowOff>
    </xdr:from>
    <xdr:to>
      <xdr:col>2</xdr:col>
      <xdr:colOff>600075</xdr:colOff>
      <xdr:row>5</xdr:row>
      <xdr:rowOff>76200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E20B0FA5-CEFC-5935-84BD-7852C263AEA8}"/>
            </a:ext>
          </a:extLst>
        </xdr:cNvPr>
        <xdr:cNvCxnSpPr/>
      </xdr:nvCxnSpPr>
      <xdr:spPr>
        <a:xfrm flipH="1" flipV="1">
          <a:off x="1171575" y="1952625"/>
          <a:ext cx="647700" cy="104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314325</xdr:colOff>
      <xdr:row>6</xdr:row>
      <xdr:rowOff>19050</xdr:rowOff>
    </xdr:from>
    <xdr:to>
      <xdr:col>3</xdr:col>
      <xdr:colOff>352425</xdr:colOff>
      <xdr:row>7</xdr:row>
      <xdr:rowOff>171450</xdr:rowOff>
    </xdr:to>
    <xdr:cxnSp macro="">
      <xdr:nvCxnSpPr>
        <xdr:cNvPr id="9" name="Conector de Seta Reta 8">
          <a:extLst>
            <a:ext uri="{FF2B5EF4-FFF2-40B4-BE49-F238E27FC236}">
              <a16:creationId xmlns:a16="http://schemas.microsoft.com/office/drawing/2014/main" id="{E48F9B03-A1DA-4115-A52F-AE97449BBCE3}"/>
            </a:ext>
          </a:extLst>
        </xdr:cNvPr>
        <xdr:cNvCxnSpPr/>
      </xdr:nvCxnSpPr>
      <xdr:spPr>
        <a:xfrm flipH="1">
          <a:off x="2143125" y="2190750"/>
          <a:ext cx="38100" cy="342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4DC18-E7B4-48CE-B416-5E1F111978B6}">
  <dimension ref="B3:Z75"/>
  <sheetViews>
    <sheetView showGridLines="0" showRowColHeaders="0" tabSelected="1" workbookViewId="0">
      <selection activeCell="B5" sqref="B5"/>
    </sheetView>
  </sheetViews>
  <sheetFormatPr defaultRowHeight="15" x14ac:dyDescent="0.25"/>
  <cols>
    <col min="6" max="6" width="9.140625" style="1"/>
    <col min="7" max="7" width="10" hidden="1" customWidth="1"/>
    <col min="8" max="9" width="0" hidden="1" customWidth="1"/>
    <col min="10" max="10" width="13.5703125" bestFit="1" customWidth="1"/>
  </cols>
  <sheetData>
    <row r="3" spans="2:26" ht="89.25" x14ac:dyDescent="1.1000000000000001">
      <c r="B3" s="24" t="s">
        <v>4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5" spans="2:26" ht="18.75" x14ac:dyDescent="0.3">
      <c r="B5" s="22" t="s">
        <v>5</v>
      </c>
      <c r="C5" s="22"/>
    </row>
    <row r="6" spans="2:26" x14ac:dyDescent="0.25">
      <c r="C6" s="1"/>
      <c r="D6" s="10" t="s">
        <v>6</v>
      </c>
    </row>
    <row r="7" spans="2:26" x14ac:dyDescent="0.25">
      <c r="C7" s="1"/>
      <c r="N7" s="16" t="s">
        <v>2</v>
      </c>
    </row>
    <row r="8" spans="2:26" x14ac:dyDescent="0.25">
      <c r="C8" s="1"/>
      <c r="N8" s="16" t="s">
        <v>3</v>
      </c>
    </row>
    <row r="9" spans="2:26" x14ac:dyDescent="0.25">
      <c r="C9" s="11" t="s">
        <v>7</v>
      </c>
      <c r="D9" s="20">
        <v>0.05</v>
      </c>
      <c r="I9" s="2"/>
      <c r="K9" s="23"/>
      <c r="L9" s="23"/>
      <c r="M9" s="23"/>
      <c r="N9" s="18" t="s">
        <v>10</v>
      </c>
      <c r="O9" s="19"/>
      <c r="P9" s="19"/>
      <c r="Q9" s="19"/>
      <c r="R9" s="19"/>
    </row>
    <row r="10" spans="2:26" x14ac:dyDescent="0.25">
      <c r="C10" s="11"/>
      <c r="D10" s="12"/>
      <c r="I10" s="2"/>
      <c r="N10" s="16" t="s">
        <v>11</v>
      </c>
    </row>
    <row r="11" spans="2:26" x14ac:dyDescent="0.25">
      <c r="C11" s="11" t="s">
        <v>8</v>
      </c>
      <c r="D11" s="21">
        <v>361</v>
      </c>
      <c r="E11" s="13" t="s">
        <v>9</v>
      </c>
      <c r="I11" s="15">
        <f>IF((D11)&lt;180,22.5%,IF(AND(D11&gt;=181,D11&lt;360),20%,IF(AND(D11&gt;=361,D11&lt;540),17.5%,15%)))</f>
        <v>0.17499999999999999</v>
      </c>
      <c r="K11" s="14"/>
      <c r="N11" s="16" t="s">
        <v>12</v>
      </c>
    </row>
    <row r="12" spans="2:26" x14ac:dyDescent="0.25">
      <c r="F12" s="11"/>
      <c r="G12" s="12"/>
      <c r="I12" s="2"/>
    </row>
    <row r="13" spans="2:26" ht="15.75" thickBot="1" x14ac:dyDescent="0.3"/>
    <row r="14" spans="2:26" ht="15.75" thickBot="1" x14ac:dyDescent="0.3">
      <c r="F14" s="7" t="s">
        <v>1</v>
      </c>
      <c r="G14" s="8"/>
      <c r="H14" s="8"/>
      <c r="I14" s="8"/>
      <c r="J14" s="9" t="s">
        <v>0</v>
      </c>
    </row>
    <row r="15" spans="2:26" x14ac:dyDescent="0.25">
      <c r="F15" s="5">
        <v>0.01</v>
      </c>
      <c r="G15" s="6">
        <f>D9</f>
        <v>0.05</v>
      </c>
      <c r="H15" s="6">
        <f>F15+G15</f>
        <v>6.0000000000000005E-2</v>
      </c>
      <c r="I15" s="3">
        <f>H15*$I$11</f>
        <v>1.0500000000000001E-2</v>
      </c>
      <c r="J15" s="6">
        <f>H15-I15</f>
        <v>4.9500000000000002E-2</v>
      </c>
      <c r="K15" s="17" t="str">
        <f>IF((F15)&gt;(J15),"Prejuízo","Lucro")</f>
        <v>Lucro</v>
      </c>
    </row>
    <row r="16" spans="2:26" x14ac:dyDescent="0.25">
      <c r="F16" s="4">
        <v>0.02</v>
      </c>
      <c r="G16" s="3">
        <f>G15</f>
        <v>0.05</v>
      </c>
      <c r="H16" s="3">
        <f t="shared" ref="H16:H17" si="0">F16+G16</f>
        <v>7.0000000000000007E-2</v>
      </c>
      <c r="I16" s="3">
        <f>H16*$I$11</f>
        <v>1.225E-2</v>
      </c>
      <c r="J16" s="3">
        <f t="shared" ref="J16:J42" si="1">H16-I16</f>
        <v>5.775000000000001E-2</v>
      </c>
      <c r="K16" s="17" t="str">
        <f t="shared" ref="K16:K75" si="2">IF((F16)&gt;(J16),"Prejuízo","Lucro")</f>
        <v>Lucro</v>
      </c>
    </row>
    <row r="17" spans="6:11" x14ac:dyDescent="0.25">
      <c r="F17" s="4">
        <v>0.03</v>
      </c>
      <c r="G17" s="3">
        <f>G16</f>
        <v>0.05</v>
      </c>
      <c r="H17" s="3">
        <f t="shared" si="0"/>
        <v>0.08</v>
      </c>
      <c r="I17" s="3">
        <f>H17*$I$11</f>
        <v>1.3999999999999999E-2</v>
      </c>
      <c r="J17" s="3">
        <f t="shared" si="1"/>
        <v>6.6000000000000003E-2</v>
      </c>
      <c r="K17" s="17" t="str">
        <f t="shared" si="2"/>
        <v>Lucro</v>
      </c>
    </row>
    <row r="18" spans="6:11" x14ac:dyDescent="0.25">
      <c r="F18" s="4">
        <v>0.04</v>
      </c>
      <c r="G18" s="3">
        <f t="shared" ref="G18:G42" si="3">G17</f>
        <v>0.05</v>
      </c>
      <c r="H18" s="3">
        <f t="shared" ref="H18:H42" si="4">F18+G18</f>
        <v>0.09</v>
      </c>
      <c r="I18" s="3">
        <f>H18*$I$11</f>
        <v>1.575E-2</v>
      </c>
      <c r="J18" s="3">
        <f t="shared" si="1"/>
        <v>7.4249999999999997E-2</v>
      </c>
      <c r="K18" s="17" t="str">
        <f t="shared" si="2"/>
        <v>Lucro</v>
      </c>
    </row>
    <row r="19" spans="6:11" x14ac:dyDescent="0.25">
      <c r="F19" s="4">
        <v>0.05</v>
      </c>
      <c r="G19" s="3">
        <f t="shared" si="3"/>
        <v>0.05</v>
      </c>
      <c r="H19" s="3">
        <f t="shared" si="4"/>
        <v>0.1</v>
      </c>
      <c r="I19" s="3">
        <f>H19*$I$11</f>
        <v>1.7499999999999998E-2</v>
      </c>
      <c r="J19" s="3">
        <f t="shared" si="1"/>
        <v>8.2500000000000004E-2</v>
      </c>
      <c r="K19" s="17" t="str">
        <f t="shared" si="2"/>
        <v>Lucro</v>
      </c>
    </row>
    <row r="20" spans="6:11" x14ac:dyDescent="0.25">
      <c r="F20" s="4">
        <v>0.06</v>
      </c>
      <c r="G20" s="3">
        <f t="shared" si="3"/>
        <v>0.05</v>
      </c>
      <c r="H20" s="3">
        <f t="shared" si="4"/>
        <v>0.11</v>
      </c>
      <c r="I20" s="3">
        <f>H20*$I$11</f>
        <v>1.925E-2</v>
      </c>
      <c r="J20" s="3">
        <f t="shared" si="1"/>
        <v>9.0749999999999997E-2</v>
      </c>
      <c r="K20" s="17" t="str">
        <f t="shared" si="2"/>
        <v>Lucro</v>
      </c>
    </row>
    <row r="21" spans="6:11" x14ac:dyDescent="0.25">
      <c r="F21" s="4">
        <v>7.0000000000000007E-2</v>
      </c>
      <c r="G21" s="3">
        <f t="shared" si="3"/>
        <v>0.05</v>
      </c>
      <c r="H21" s="3">
        <f t="shared" si="4"/>
        <v>0.12000000000000001</v>
      </c>
      <c r="I21" s="3">
        <f>H21*$I$11</f>
        <v>2.1000000000000001E-2</v>
      </c>
      <c r="J21" s="3">
        <f t="shared" si="1"/>
        <v>9.9000000000000005E-2</v>
      </c>
      <c r="K21" s="17" t="str">
        <f t="shared" si="2"/>
        <v>Lucro</v>
      </c>
    </row>
    <row r="22" spans="6:11" x14ac:dyDescent="0.25">
      <c r="F22" s="4">
        <v>0.08</v>
      </c>
      <c r="G22" s="3">
        <f t="shared" si="3"/>
        <v>0.05</v>
      </c>
      <c r="H22" s="3">
        <f t="shared" si="4"/>
        <v>0.13</v>
      </c>
      <c r="I22" s="3">
        <f>H22*$I$11</f>
        <v>2.2749999999999999E-2</v>
      </c>
      <c r="J22" s="3">
        <f t="shared" si="1"/>
        <v>0.10725000000000001</v>
      </c>
      <c r="K22" s="17" t="str">
        <f t="shared" si="2"/>
        <v>Lucro</v>
      </c>
    </row>
    <row r="23" spans="6:11" x14ac:dyDescent="0.25">
      <c r="F23" s="4">
        <v>0.09</v>
      </c>
      <c r="G23" s="3">
        <f t="shared" si="3"/>
        <v>0.05</v>
      </c>
      <c r="H23" s="3">
        <f t="shared" si="4"/>
        <v>0.14000000000000001</v>
      </c>
      <c r="I23" s="3">
        <f>H23*$I$11</f>
        <v>2.4500000000000001E-2</v>
      </c>
      <c r="J23" s="3">
        <f t="shared" si="1"/>
        <v>0.11550000000000002</v>
      </c>
      <c r="K23" s="17" t="str">
        <f t="shared" si="2"/>
        <v>Lucro</v>
      </c>
    </row>
    <row r="24" spans="6:11" x14ac:dyDescent="0.25">
      <c r="F24" s="4">
        <v>0.1</v>
      </c>
      <c r="G24" s="3">
        <f t="shared" si="3"/>
        <v>0.05</v>
      </c>
      <c r="H24" s="3">
        <f t="shared" si="4"/>
        <v>0.15000000000000002</v>
      </c>
      <c r="I24" s="3">
        <f>H24*$I$11</f>
        <v>2.6250000000000002E-2</v>
      </c>
      <c r="J24" s="3">
        <f t="shared" si="1"/>
        <v>0.12375000000000003</v>
      </c>
      <c r="K24" s="17" t="str">
        <f t="shared" si="2"/>
        <v>Lucro</v>
      </c>
    </row>
    <row r="25" spans="6:11" x14ac:dyDescent="0.25">
      <c r="F25" s="4">
        <v>0.11</v>
      </c>
      <c r="G25" s="3">
        <f t="shared" si="3"/>
        <v>0.05</v>
      </c>
      <c r="H25" s="3">
        <f t="shared" si="4"/>
        <v>0.16</v>
      </c>
      <c r="I25" s="3">
        <f>H25*$I$11</f>
        <v>2.7999999999999997E-2</v>
      </c>
      <c r="J25" s="3">
        <f t="shared" si="1"/>
        <v>0.13200000000000001</v>
      </c>
      <c r="K25" s="17" t="str">
        <f t="shared" si="2"/>
        <v>Lucro</v>
      </c>
    </row>
    <row r="26" spans="6:11" x14ac:dyDescent="0.25">
      <c r="F26" s="4">
        <v>0.12</v>
      </c>
      <c r="G26" s="3">
        <f t="shared" si="3"/>
        <v>0.05</v>
      </c>
      <c r="H26" s="3">
        <f t="shared" si="4"/>
        <v>0.16999999999999998</v>
      </c>
      <c r="I26" s="3">
        <f>H26*$I$11</f>
        <v>2.9749999999999995E-2</v>
      </c>
      <c r="J26" s="3">
        <f t="shared" si="1"/>
        <v>0.14024999999999999</v>
      </c>
      <c r="K26" s="17" t="str">
        <f t="shared" si="2"/>
        <v>Lucro</v>
      </c>
    </row>
    <row r="27" spans="6:11" x14ac:dyDescent="0.25">
      <c r="F27" s="4">
        <v>0.13</v>
      </c>
      <c r="G27" s="3">
        <f t="shared" si="3"/>
        <v>0.05</v>
      </c>
      <c r="H27" s="3">
        <f t="shared" si="4"/>
        <v>0.18</v>
      </c>
      <c r="I27" s="3">
        <f>H27*$I$11</f>
        <v>3.15E-2</v>
      </c>
      <c r="J27" s="3">
        <f t="shared" si="1"/>
        <v>0.14849999999999999</v>
      </c>
      <c r="K27" s="17" t="str">
        <f t="shared" si="2"/>
        <v>Lucro</v>
      </c>
    </row>
    <row r="28" spans="6:11" x14ac:dyDescent="0.25">
      <c r="F28" s="4">
        <v>0.14000000000000001</v>
      </c>
      <c r="G28" s="3">
        <f t="shared" si="3"/>
        <v>0.05</v>
      </c>
      <c r="H28" s="3">
        <f t="shared" si="4"/>
        <v>0.19</v>
      </c>
      <c r="I28" s="3">
        <f>H28*$I$11</f>
        <v>3.3249999999999995E-2</v>
      </c>
      <c r="J28" s="3">
        <f t="shared" si="1"/>
        <v>0.15675</v>
      </c>
      <c r="K28" s="17" t="str">
        <f t="shared" si="2"/>
        <v>Lucro</v>
      </c>
    </row>
    <row r="29" spans="6:11" x14ac:dyDescent="0.25">
      <c r="F29" s="4">
        <v>0.15</v>
      </c>
      <c r="G29" s="3">
        <f t="shared" si="3"/>
        <v>0.05</v>
      </c>
      <c r="H29" s="3">
        <f t="shared" si="4"/>
        <v>0.2</v>
      </c>
      <c r="I29" s="3">
        <f>H29*$I$11</f>
        <v>3.4999999999999996E-2</v>
      </c>
      <c r="J29" s="3">
        <f t="shared" si="1"/>
        <v>0.16500000000000001</v>
      </c>
      <c r="K29" s="17" t="str">
        <f t="shared" si="2"/>
        <v>Lucro</v>
      </c>
    </row>
    <row r="30" spans="6:11" x14ac:dyDescent="0.25">
      <c r="F30" s="4">
        <v>0.16</v>
      </c>
      <c r="G30" s="3">
        <f t="shared" si="3"/>
        <v>0.05</v>
      </c>
      <c r="H30" s="3">
        <f t="shared" si="4"/>
        <v>0.21000000000000002</v>
      </c>
      <c r="I30" s="3">
        <f>H30*$I$11</f>
        <v>3.6749999999999998E-2</v>
      </c>
      <c r="J30" s="3">
        <f t="shared" si="1"/>
        <v>0.17325000000000002</v>
      </c>
      <c r="K30" s="17" t="str">
        <f t="shared" si="2"/>
        <v>Lucro</v>
      </c>
    </row>
    <row r="31" spans="6:11" x14ac:dyDescent="0.25">
      <c r="F31" s="4">
        <v>0.17</v>
      </c>
      <c r="G31" s="3">
        <f t="shared" si="3"/>
        <v>0.05</v>
      </c>
      <c r="H31" s="3">
        <f t="shared" si="4"/>
        <v>0.22000000000000003</v>
      </c>
      <c r="I31" s="3">
        <f>H31*$I$11</f>
        <v>3.85E-2</v>
      </c>
      <c r="J31" s="3">
        <f t="shared" si="1"/>
        <v>0.18150000000000002</v>
      </c>
      <c r="K31" s="17" t="str">
        <f t="shared" si="2"/>
        <v>Lucro</v>
      </c>
    </row>
    <row r="32" spans="6:11" x14ac:dyDescent="0.25">
      <c r="F32" s="4">
        <v>0.18</v>
      </c>
      <c r="G32" s="3">
        <f t="shared" si="3"/>
        <v>0.05</v>
      </c>
      <c r="H32" s="3">
        <f t="shared" si="4"/>
        <v>0.22999999999999998</v>
      </c>
      <c r="I32" s="3">
        <f>H32*$I$11</f>
        <v>4.0249999999999994E-2</v>
      </c>
      <c r="J32" s="3">
        <f t="shared" si="1"/>
        <v>0.18974999999999997</v>
      </c>
      <c r="K32" s="17" t="str">
        <f t="shared" si="2"/>
        <v>Lucro</v>
      </c>
    </row>
    <row r="33" spans="6:11" x14ac:dyDescent="0.25">
      <c r="F33" s="4">
        <v>0.19</v>
      </c>
      <c r="G33" s="3">
        <f t="shared" si="3"/>
        <v>0.05</v>
      </c>
      <c r="H33" s="3">
        <f t="shared" si="4"/>
        <v>0.24</v>
      </c>
      <c r="I33" s="3">
        <f>H33*$I$11</f>
        <v>4.1999999999999996E-2</v>
      </c>
      <c r="J33" s="3">
        <f t="shared" si="1"/>
        <v>0.19800000000000001</v>
      </c>
      <c r="K33" s="17" t="str">
        <f t="shared" si="2"/>
        <v>Lucro</v>
      </c>
    </row>
    <row r="34" spans="6:11" x14ac:dyDescent="0.25">
      <c r="F34" s="4">
        <v>0.2</v>
      </c>
      <c r="G34" s="3">
        <f t="shared" si="3"/>
        <v>0.05</v>
      </c>
      <c r="H34" s="3">
        <f t="shared" si="4"/>
        <v>0.25</v>
      </c>
      <c r="I34" s="3">
        <f>H34*$I$11</f>
        <v>4.3749999999999997E-2</v>
      </c>
      <c r="J34" s="3">
        <f t="shared" si="1"/>
        <v>0.20624999999999999</v>
      </c>
      <c r="K34" s="17" t="str">
        <f t="shared" si="2"/>
        <v>Lucro</v>
      </c>
    </row>
    <row r="35" spans="6:11" x14ac:dyDescent="0.25">
      <c r="F35" s="4">
        <v>0.21</v>
      </c>
      <c r="G35" s="3">
        <f t="shared" si="3"/>
        <v>0.05</v>
      </c>
      <c r="H35" s="3">
        <f t="shared" si="4"/>
        <v>0.26</v>
      </c>
      <c r="I35" s="3">
        <f>H35*$I$11</f>
        <v>4.5499999999999999E-2</v>
      </c>
      <c r="J35" s="3">
        <f t="shared" si="1"/>
        <v>0.21450000000000002</v>
      </c>
      <c r="K35" s="17" t="str">
        <f t="shared" si="2"/>
        <v>Lucro</v>
      </c>
    </row>
    <row r="36" spans="6:11" x14ac:dyDescent="0.25">
      <c r="F36" s="4">
        <v>0.22</v>
      </c>
      <c r="G36" s="3">
        <f t="shared" si="3"/>
        <v>0.05</v>
      </c>
      <c r="H36" s="3">
        <f t="shared" si="4"/>
        <v>0.27</v>
      </c>
      <c r="I36" s="3">
        <f>H36*$I$11</f>
        <v>4.725E-2</v>
      </c>
      <c r="J36" s="3">
        <f t="shared" si="1"/>
        <v>0.22275</v>
      </c>
      <c r="K36" s="17" t="str">
        <f t="shared" si="2"/>
        <v>Lucro</v>
      </c>
    </row>
    <row r="37" spans="6:11" x14ac:dyDescent="0.25">
      <c r="F37" s="4">
        <v>0.23</v>
      </c>
      <c r="G37" s="3">
        <f t="shared" si="3"/>
        <v>0.05</v>
      </c>
      <c r="H37" s="3">
        <f t="shared" si="4"/>
        <v>0.28000000000000003</v>
      </c>
      <c r="I37" s="3">
        <f>H37*$I$11</f>
        <v>4.9000000000000002E-2</v>
      </c>
      <c r="J37" s="3">
        <f t="shared" si="1"/>
        <v>0.23100000000000004</v>
      </c>
      <c r="K37" s="17" t="str">
        <f t="shared" si="2"/>
        <v>Lucro</v>
      </c>
    </row>
    <row r="38" spans="6:11" x14ac:dyDescent="0.25">
      <c r="F38" s="4">
        <v>0.24</v>
      </c>
      <c r="G38" s="3">
        <f t="shared" si="3"/>
        <v>0.05</v>
      </c>
      <c r="H38" s="3">
        <f t="shared" si="4"/>
        <v>0.28999999999999998</v>
      </c>
      <c r="I38" s="3">
        <f>H38*$I$11</f>
        <v>5.0749999999999997E-2</v>
      </c>
      <c r="J38" s="3">
        <f t="shared" si="1"/>
        <v>0.23924999999999999</v>
      </c>
      <c r="K38" s="17" t="str">
        <f t="shared" si="2"/>
        <v>Prejuízo</v>
      </c>
    </row>
    <row r="39" spans="6:11" x14ac:dyDescent="0.25">
      <c r="F39" s="4">
        <v>0.25</v>
      </c>
      <c r="G39" s="3">
        <f t="shared" si="3"/>
        <v>0.05</v>
      </c>
      <c r="H39" s="3">
        <f t="shared" si="4"/>
        <v>0.3</v>
      </c>
      <c r="I39" s="3">
        <f>H39*$I$11</f>
        <v>5.2499999999999998E-2</v>
      </c>
      <c r="J39" s="3">
        <f t="shared" si="1"/>
        <v>0.2475</v>
      </c>
      <c r="K39" s="17" t="str">
        <f t="shared" si="2"/>
        <v>Prejuízo</v>
      </c>
    </row>
    <row r="40" spans="6:11" x14ac:dyDescent="0.25">
      <c r="F40" s="4">
        <v>0.26</v>
      </c>
      <c r="G40" s="3">
        <f t="shared" si="3"/>
        <v>0.05</v>
      </c>
      <c r="H40" s="3">
        <f t="shared" si="4"/>
        <v>0.31</v>
      </c>
      <c r="I40" s="3">
        <f>H40*$I$11</f>
        <v>5.425E-2</v>
      </c>
      <c r="J40" s="3">
        <f t="shared" si="1"/>
        <v>0.25574999999999998</v>
      </c>
      <c r="K40" s="17" t="str">
        <f t="shared" si="2"/>
        <v>Prejuízo</v>
      </c>
    </row>
    <row r="41" spans="6:11" x14ac:dyDescent="0.25">
      <c r="F41" s="4">
        <v>0.27</v>
      </c>
      <c r="G41" s="3">
        <f t="shared" si="3"/>
        <v>0.05</v>
      </c>
      <c r="H41" s="3">
        <f t="shared" si="4"/>
        <v>0.32</v>
      </c>
      <c r="I41" s="3">
        <f>H41*$I$11</f>
        <v>5.5999999999999994E-2</v>
      </c>
      <c r="J41" s="3">
        <f t="shared" si="1"/>
        <v>0.26400000000000001</v>
      </c>
      <c r="K41" s="17" t="str">
        <f t="shared" si="2"/>
        <v>Prejuízo</v>
      </c>
    </row>
    <row r="42" spans="6:11" x14ac:dyDescent="0.25">
      <c r="F42" s="4">
        <v>0.28000000000000003</v>
      </c>
      <c r="G42" s="3">
        <f t="shared" si="3"/>
        <v>0.05</v>
      </c>
      <c r="H42" s="3">
        <f t="shared" si="4"/>
        <v>0.33</v>
      </c>
      <c r="I42" s="3">
        <f>H42*$I$11</f>
        <v>5.7749999999999996E-2</v>
      </c>
      <c r="J42" s="3">
        <f t="shared" si="1"/>
        <v>0.27224999999999999</v>
      </c>
      <c r="K42" s="17" t="str">
        <f t="shared" si="2"/>
        <v>Prejuízo</v>
      </c>
    </row>
    <row r="43" spans="6:11" x14ac:dyDescent="0.25">
      <c r="F43" s="4">
        <v>0.28999999999999998</v>
      </c>
      <c r="G43" s="3">
        <f t="shared" ref="G43:G53" si="5">G42</f>
        <v>0.05</v>
      </c>
      <c r="H43" s="3">
        <f t="shared" ref="H43:H53" si="6">F43+G43</f>
        <v>0.33999999999999997</v>
      </c>
      <c r="I43" s="3">
        <f>H43*$I$11</f>
        <v>5.949999999999999E-2</v>
      </c>
      <c r="J43" s="3">
        <f t="shared" ref="J43:J53" si="7">H43-I43</f>
        <v>0.28049999999999997</v>
      </c>
      <c r="K43" s="17" t="str">
        <f t="shared" si="2"/>
        <v>Prejuízo</v>
      </c>
    </row>
    <row r="44" spans="6:11" x14ac:dyDescent="0.25">
      <c r="F44" s="4">
        <v>0.3</v>
      </c>
      <c r="G44" s="3">
        <f t="shared" si="5"/>
        <v>0.05</v>
      </c>
      <c r="H44" s="3">
        <f t="shared" si="6"/>
        <v>0.35</v>
      </c>
      <c r="I44" s="3">
        <f>H44*$I$11</f>
        <v>6.1249999999999992E-2</v>
      </c>
      <c r="J44" s="3">
        <f t="shared" si="7"/>
        <v>0.28875000000000001</v>
      </c>
      <c r="K44" s="17" t="str">
        <f t="shared" si="2"/>
        <v>Prejuízo</v>
      </c>
    </row>
    <row r="45" spans="6:11" x14ac:dyDescent="0.25">
      <c r="F45" s="4">
        <v>0.31</v>
      </c>
      <c r="G45" s="3">
        <f t="shared" si="5"/>
        <v>0.05</v>
      </c>
      <c r="H45" s="3">
        <f t="shared" si="6"/>
        <v>0.36</v>
      </c>
      <c r="I45" s="3">
        <f>H45*$I$11</f>
        <v>6.3E-2</v>
      </c>
      <c r="J45" s="3">
        <f t="shared" si="7"/>
        <v>0.29699999999999999</v>
      </c>
      <c r="K45" s="17" t="str">
        <f t="shared" si="2"/>
        <v>Prejuízo</v>
      </c>
    </row>
    <row r="46" spans="6:11" x14ac:dyDescent="0.25">
      <c r="F46" s="4">
        <v>0.32</v>
      </c>
      <c r="G46" s="3">
        <f t="shared" si="5"/>
        <v>0.05</v>
      </c>
      <c r="H46" s="3">
        <f t="shared" si="6"/>
        <v>0.37</v>
      </c>
      <c r="I46" s="3">
        <f>H46*$I$11</f>
        <v>6.4750000000000002E-2</v>
      </c>
      <c r="J46" s="3">
        <f t="shared" si="7"/>
        <v>0.30525000000000002</v>
      </c>
      <c r="K46" s="17" t="str">
        <f t="shared" si="2"/>
        <v>Prejuízo</v>
      </c>
    </row>
    <row r="47" spans="6:11" x14ac:dyDescent="0.25">
      <c r="F47" s="4">
        <v>0.33</v>
      </c>
      <c r="G47" s="3">
        <f t="shared" si="5"/>
        <v>0.05</v>
      </c>
      <c r="H47" s="3">
        <f t="shared" si="6"/>
        <v>0.38</v>
      </c>
      <c r="I47" s="3">
        <f>H47*$I$11</f>
        <v>6.649999999999999E-2</v>
      </c>
      <c r="J47" s="3">
        <f t="shared" si="7"/>
        <v>0.3135</v>
      </c>
      <c r="K47" s="17" t="str">
        <f t="shared" si="2"/>
        <v>Prejuízo</v>
      </c>
    </row>
    <row r="48" spans="6:11" x14ac:dyDescent="0.25">
      <c r="F48" s="4">
        <v>0.34</v>
      </c>
      <c r="G48" s="3">
        <f t="shared" si="5"/>
        <v>0.05</v>
      </c>
      <c r="H48" s="3">
        <f t="shared" si="6"/>
        <v>0.39</v>
      </c>
      <c r="I48" s="3">
        <f>H48*$I$11</f>
        <v>6.8249999999999991E-2</v>
      </c>
      <c r="J48" s="3">
        <f t="shared" si="7"/>
        <v>0.32175000000000004</v>
      </c>
      <c r="K48" s="17" t="str">
        <f t="shared" si="2"/>
        <v>Prejuízo</v>
      </c>
    </row>
    <row r="49" spans="6:11" x14ac:dyDescent="0.25">
      <c r="F49" s="4">
        <v>0.35</v>
      </c>
      <c r="G49" s="3">
        <f t="shared" si="5"/>
        <v>0.05</v>
      </c>
      <c r="H49" s="3">
        <f t="shared" si="6"/>
        <v>0.39999999999999997</v>
      </c>
      <c r="I49" s="3">
        <f>H49*$I$11</f>
        <v>6.9999999999999993E-2</v>
      </c>
      <c r="J49" s="3">
        <f t="shared" si="7"/>
        <v>0.32999999999999996</v>
      </c>
      <c r="K49" s="17" t="str">
        <f t="shared" si="2"/>
        <v>Prejuízo</v>
      </c>
    </row>
    <row r="50" spans="6:11" x14ac:dyDescent="0.25">
      <c r="F50" s="4">
        <v>0.36</v>
      </c>
      <c r="G50" s="3">
        <f t="shared" si="5"/>
        <v>0.05</v>
      </c>
      <c r="H50" s="3">
        <f t="shared" si="6"/>
        <v>0.41</v>
      </c>
      <c r="I50" s="3">
        <f>H50*$I$11</f>
        <v>7.1749999999999994E-2</v>
      </c>
      <c r="J50" s="3">
        <f t="shared" si="7"/>
        <v>0.33825</v>
      </c>
      <c r="K50" s="17" t="str">
        <f t="shared" si="2"/>
        <v>Prejuízo</v>
      </c>
    </row>
    <row r="51" spans="6:11" x14ac:dyDescent="0.25">
      <c r="F51" s="4">
        <v>0.37</v>
      </c>
      <c r="G51" s="3">
        <f t="shared" si="5"/>
        <v>0.05</v>
      </c>
      <c r="H51" s="3">
        <f t="shared" si="6"/>
        <v>0.42</v>
      </c>
      <c r="I51" s="3">
        <f>H51*$I$11</f>
        <v>7.3499999999999996E-2</v>
      </c>
      <c r="J51" s="3">
        <f t="shared" si="7"/>
        <v>0.34649999999999997</v>
      </c>
      <c r="K51" s="17" t="str">
        <f t="shared" si="2"/>
        <v>Prejuízo</v>
      </c>
    </row>
    <row r="52" spans="6:11" x14ac:dyDescent="0.25">
      <c r="F52" s="4">
        <v>0.38</v>
      </c>
      <c r="G52" s="3">
        <f t="shared" si="5"/>
        <v>0.05</v>
      </c>
      <c r="H52" s="3">
        <f t="shared" si="6"/>
        <v>0.43</v>
      </c>
      <c r="I52" s="3">
        <f>H52*$I$11</f>
        <v>7.5249999999999997E-2</v>
      </c>
      <c r="J52" s="3">
        <f t="shared" si="7"/>
        <v>0.35475000000000001</v>
      </c>
      <c r="K52" s="17" t="str">
        <f t="shared" si="2"/>
        <v>Prejuízo</v>
      </c>
    </row>
    <row r="53" spans="6:11" x14ac:dyDescent="0.25">
      <c r="F53" s="4">
        <v>0.39</v>
      </c>
      <c r="G53" s="3">
        <f t="shared" si="5"/>
        <v>0.05</v>
      </c>
      <c r="H53" s="3">
        <f t="shared" si="6"/>
        <v>0.44</v>
      </c>
      <c r="I53" s="3">
        <f>H53*$I$11</f>
        <v>7.6999999999999999E-2</v>
      </c>
      <c r="J53" s="3">
        <f t="shared" si="7"/>
        <v>0.36299999999999999</v>
      </c>
      <c r="K53" s="17" t="str">
        <f t="shared" si="2"/>
        <v>Prejuízo</v>
      </c>
    </row>
    <row r="54" spans="6:11" x14ac:dyDescent="0.25">
      <c r="F54" s="4">
        <v>0.4</v>
      </c>
      <c r="G54" s="3">
        <f t="shared" ref="G54:G75" si="8">G53</f>
        <v>0.05</v>
      </c>
      <c r="H54" s="3">
        <f t="shared" ref="H54:H75" si="9">F54+G54</f>
        <v>0.45</v>
      </c>
      <c r="I54" s="3">
        <f>H54*$I$11</f>
        <v>7.8750000000000001E-2</v>
      </c>
      <c r="J54" s="3">
        <f t="shared" ref="J54:J75" si="10">H54-I54</f>
        <v>0.37125000000000002</v>
      </c>
      <c r="K54" s="17" t="str">
        <f t="shared" si="2"/>
        <v>Prejuízo</v>
      </c>
    </row>
    <row r="55" spans="6:11" x14ac:dyDescent="0.25">
      <c r="F55" s="4">
        <v>0.41</v>
      </c>
      <c r="G55" s="3">
        <f t="shared" si="8"/>
        <v>0.05</v>
      </c>
      <c r="H55" s="3">
        <f t="shared" si="9"/>
        <v>0.45999999999999996</v>
      </c>
      <c r="I55" s="3">
        <f>H55*$I$11</f>
        <v>8.0499999999999988E-2</v>
      </c>
      <c r="J55" s="3">
        <f t="shared" si="10"/>
        <v>0.37949999999999995</v>
      </c>
      <c r="K55" s="17" t="str">
        <f t="shared" si="2"/>
        <v>Prejuízo</v>
      </c>
    </row>
    <row r="56" spans="6:11" x14ac:dyDescent="0.25">
      <c r="F56" s="4">
        <v>0.42</v>
      </c>
      <c r="G56" s="3">
        <f t="shared" si="8"/>
        <v>0.05</v>
      </c>
      <c r="H56" s="3">
        <f t="shared" si="9"/>
        <v>0.47</v>
      </c>
      <c r="I56" s="3">
        <f>H56*$I$11</f>
        <v>8.224999999999999E-2</v>
      </c>
      <c r="J56" s="3">
        <f t="shared" si="10"/>
        <v>0.38774999999999998</v>
      </c>
      <c r="K56" s="17" t="str">
        <f t="shared" si="2"/>
        <v>Prejuízo</v>
      </c>
    </row>
    <row r="57" spans="6:11" x14ac:dyDescent="0.25">
      <c r="F57" s="4">
        <v>0.43</v>
      </c>
      <c r="G57" s="3">
        <f t="shared" si="8"/>
        <v>0.05</v>
      </c>
      <c r="H57" s="3">
        <f t="shared" si="9"/>
        <v>0.48</v>
      </c>
      <c r="I57" s="3">
        <f>H57*$I$11</f>
        <v>8.3999999999999991E-2</v>
      </c>
      <c r="J57" s="3">
        <f t="shared" si="10"/>
        <v>0.39600000000000002</v>
      </c>
      <c r="K57" s="17" t="str">
        <f t="shared" si="2"/>
        <v>Prejuízo</v>
      </c>
    </row>
    <row r="58" spans="6:11" x14ac:dyDescent="0.25">
      <c r="F58" s="4">
        <v>0.44</v>
      </c>
      <c r="G58" s="3">
        <f t="shared" si="8"/>
        <v>0.05</v>
      </c>
      <c r="H58" s="3">
        <f t="shared" si="9"/>
        <v>0.49</v>
      </c>
      <c r="I58" s="3">
        <f>H58*$I$11</f>
        <v>8.5749999999999993E-2</v>
      </c>
      <c r="J58" s="3">
        <f t="shared" si="10"/>
        <v>0.40425</v>
      </c>
      <c r="K58" s="17" t="str">
        <f t="shared" si="2"/>
        <v>Prejuízo</v>
      </c>
    </row>
    <row r="59" spans="6:11" x14ac:dyDescent="0.25">
      <c r="F59" s="4">
        <v>0.45</v>
      </c>
      <c r="G59" s="3">
        <f t="shared" si="8"/>
        <v>0.05</v>
      </c>
      <c r="H59" s="3">
        <f t="shared" si="9"/>
        <v>0.5</v>
      </c>
      <c r="I59" s="3">
        <f>H59*$I$11</f>
        <v>8.7499999999999994E-2</v>
      </c>
      <c r="J59" s="3">
        <f t="shared" si="10"/>
        <v>0.41249999999999998</v>
      </c>
      <c r="K59" s="17" t="str">
        <f t="shared" si="2"/>
        <v>Prejuízo</v>
      </c>
    </row>
    <row r="60" spans="6:11" x14ac:dyDescent="0.25">
      <c r="F60" s="4">
        <v>0.46</v>
      </c>
      <c r="G60" s="3">
        <f t="shared" si="8"/>
        <v>0.05</v>
      </c>
      <c r="H60" s="3">
        <f t="shared" si="9"/>
        <v>0.51</v>
      </c>
      <c r="I60" s="3">
        <f>H60*$I$11</f>
        <v>8.9249999999999996E-2</v>
      </c>
      <c r="J60" s="3">
        <f t="shared" si="10"/>
        <v>0.42075000000000001</v>
      </c>
      <c r="K60" s="17" t="str">
        <f t="shared" si="2"/>
        <v>Prejuízo</v>
      </c>
    </row>
    <row r="61" spans="6:11" x14ac:dyDescent="0.25">
      <c r="F61" s="4">
        <v>0.47</v>
      </c>
      <c r="G61" s="3">
        <f t="shared" si="8"/>
        <v>0.05</v>
      </c>
      <c r="H61" s="3">
        <f t="shared" si="9"/>
        <v>0.52</v>
      </c>
      <c r="I61" s="3">
        <f>H61*$I$11</f>
        <v>9.0999999999999998E-2</v>
      </c>
      <c r="J61" s="3">
        <f t="shared" si="10"/>
        <v>0.42900000000000005</v>
      </c>
      <c r="K61" s="17" t="str">
        <f t="shared" si="2"/>
        <v>Prejuízo</v>
      </c>
    </row>
    <row r="62" spans="6:11" x14ac:dyDescent="0.25">
      <c r="F62" s="4">
        <v>0.48</v>
      </c>
      <c r="G62" s="3">
        <f t="shared" si="8"/>
        <v>0.05</v>
      </c>
      <c r="H62" s="3">
        <f t="shared" si="9"/>
        <v>0.53</v>
      </c>
      <c r="I62" s="3">
        <f>H62*$I$11</f>
        <v>9.2749999999999999E-2</v>
      </c>
      <c r="J62" s="3">
        <f t="shared" si="10"/>
        <v>0.43725000000000003</v>
      </c>
      <c r="K62" s="17" t="str">
        <f t="shared" si="2"/>
        <v>Prejuízo</v>
      </c>
    </row>
    <row r="63" spans="6:11" x14ac:dyDescent="0.25">
      <c r="F63" s="4">
        <v>0.49</v>
      </c>
      <c r="G63" s="3">
        <f t="shared" si="8"/>
        <v>0.05</v>
      </c>
      <c r="H63" s="3">
        <f t="shared" si="9"/>
        <v>0.54</v>
      </c>
      <c r="I63" s="3">
        <f>H63*$I$11</f>
        <v>9.4500000000000001E-2</v>
      </c>
      <c r="J63" s="3">
        <f t="shared" si="10"/>
        <v>0.44550000000000001</v>
      </c>
      <c r="K63" s="17" t="str">
        <f t="shared" si="2"/>
        <v>Prejuízo</v>
      </c>
    </row>
    <row r="64" spans="6:11" x14ac:dyDescent="0.25">
      <c r="F64" s="4">
        <v>0.5</v>
      </c>
      <c r="G64" s="3">
        <f t="shared" si="8"/>
        <v>0.05</v>
      </c>
      <c r="H64" s="3">
        <f t="shared" si="9"/>
        <v>0.55000000000000004</v>
      </c>
      <c r="I64" s="3">
        <f>H64*$I$11</f>
        <v>9.6250000000000002E-2</v>
      </c>
      <c r="J64" s="3">
        <f t="shared" si="10"/>
        <v>0.45375000000000004</v>
      </c>
      <c r="K64" s="17" t="str">
        <f t="shared" si="2"/>
        <v>Prejuízo</v>
      </c>
    </row>
    <row r="65" spans="6:11" x14ac:dyDescent="0.25">
      <c r="F65" s="4">
        <v>0.51</v>
      </c>
      <c r="G65" s="3">
        <f t="shared" si="8"/>
        <v>0.05</v>
      </c>
      <c r="H65" s="3">
        <f t="shared" si="9"/>
        <v>0.56000000000000005</v>
      </c>
      <c r="I65" s="3">
        <f>H65*$I$11</f>
        <v>9.8000000000000004E-2</v>
      </c>
      <c r="J65" s="3">
        <f t="shared" si="10"/>
        <v>0.46200000000000008</v>
      </c>
      <c r="K65" s="17" t="str">
        <f t="shared" si="2"/>
        <v>Prejuízo</v>
      </c>
    </row>
    <row r="66" spans="6:11" x14ac:dyDescent="0.25">
      <c r="F66" s="4">
        <v>0.52</v>
      </c>
      <c r="G66" s="3">
        <f t="shared" si="8"/>
        <v>0.05</v>
      </c>
      <c r="H66" s="3">
        <f t="shared" si="9"/>
        <v>0.57000000000000006</v>
      </c>
      <c r="I66" s="3">
        <f>H66*$I$11</f>
        <v>9.9750000000000005E-2</v>
      </c>
      <c r="J66" s="3">
        <f t="shared" si="10"/>
        <v>0.47025000000000006</v>
      </c>
      <c r="K66" s="17" t="str">
        <f t="shared" si="2"/>
        <v>Prejuízo</v>
      </c>
    </row>
    <row r="67" spans="6:11" x14ac:dyDescent="0.25">
      <c r="F67" s="4">
        <v>0.53</v>
      </c>
      <c r="G67" s="3">
        <f t="shared" si="8"/>
        <v>0.05</v>
      </c>
      <c r="H67" s="3">
        <f t="shared" si="9"/>
        <v>0.58000000000000007</v>
      </c>
      <c r="I67" s="3">
        <f>H67*$I$11</f>
        <v>0.10150000000000001</v>
      </c>
      <c r="J67" s="3">
        <f t="shared" si="10"/>
        <v>0.47850000000000004</v>
      </c>
      <c r="K67" s="17" t="str">
        <f t="shared" si="2"/>
        <v>Prejuízo</v>
      </c>
    </row>
    <row r="68" spans="6:11" x14ac:dyDescent="0.25">
      <c r="F68" s="4">
        <v>0.54</v>
      </c>
      <c r="G68" s="3">
        <f t="shared" si="8"/>
        <v>0.05</v>
      </c>
      <c r="H68" s="3">
        <f t="shared" si="9"/>
        <v>0.59000000000000008</v>
      </c>
      <c r="I68" s="3">
        <f>H68*$I$11</f>
        <v>0.10325000000000001</v>
      </c>
      <c r="J68" s="3">
        <f t="shared" si="10"/>
        <v>0.48675000000000007</v>
      </c>
      <c r="K68" s="17" t="str">
        <f t="shared" si="2"/>
        <v>Prejuízo</v>
      </c>
    </row>
    <row r="69" spans="6:11" x14ac:dyDescent="0.25">
      <c r="F69" s="4">
        <v>0.55000000000000004</v>
      </c>
      <c r="G69" s="3">
        <f t="shared" si="8"/>
        <v>0.05</v>
      </c>
      <c r="H69" s="3">
        <f t="shared" si="9"/>
        <v>0.60000000000000009</v>
      </c>
      <c r="I69" s="3">
        <f>H69*$I$11</f>
        <v>0.10500000000000001</v>
      </c>
      <c r="J69" s="3">
        <f t="shared" si="10"/>
        <v>0.49500000000000011</v>
      </c>
      <c r="K69" s="17" t="str">
        <f t="shared" si="2"/>
        <v>Prejuízo</v>
      </c>
    </row>
    <row r="70" spans="6:11" x14ac:dyDescent="0.25">
      <c r="F70" s="4">
        <v>0.56000000000000005</v>
      </c>
      <c r="G70" s="3">
        <f t="shared" si="8"/>
        <v>0.05</v>
      </c>
      <c r="H70" s="3">
        <f t="shared" si="9"/>
        <v>0.6100000000000001</v>
      </c>
      <c r="I70" s="3">
        <f>H70*$I$11</f>
        <v>0.10675000000000001</v>
      </c>
      <c r="J70" s="3">
        <f t="shared" si="10"/>
        <v>0.50325000000000009</v>
      </c>
      <c r="K70" s="17" t="str">
        <f t="shared" si="2"/>
        <v>Prejuízo</v>
      </c>
    </row>
    <row r="71" spans="6:11" x14ac:dyDescent="0.25">
      <c r="F71" s="4">
        <v>0.56999999999999995</v>
      </c>
      <c r="G71" s="3">
        <f t="shared" si="8"/>
        <v>0.05</v>
      </c>
      <c r="H71" s="3">
        <f t="shared" si="9"/>
        <v>0.62</v>
      </c>
      <c r="I71" s="3">
        <f>H71*$I$11</f>
        <v>0.1085</v>
      </c>
      <c r="J71" s="3">
        <f t="shared" si="10"/>
        <v>0.51149999999999995</v>
      </c>
      <c r="K71" s="17" t="str">
        <f t="shared" si="2"/>
        <v>Prejuízo</v>
      </c>
    </row>
    <row r="72" spans="6:11" x14ac:dyDescent="0.25">
      <c r="F72" s="4">
        <v>0.57999999999999996</v>
      </c>
      <c r="G72" s="3">
        <f t="shared" si="8"/>
        <v>0.05</v>
      </c>
      <c r="H72" s="3">
        <f t="shared" si="9"/>
        <v>0.63</v>
      </c>
      <c r="I72" s="3">
        <f>H72*$I$11</f>
        <v>0.11024999999999999</v>
      </c>
      <c r="J72" s="3">
        <f t="shared" si="10"/>
        <v>0.51975000000000005</v>
      </c>
      <c r="K72" s="17" t="str">
        <f t="shared" si="2"/>
        <v>Prejuízo</v>
      </c>
    </row>
    <row r="73" spans="6:11" x14ac:dyDescent="0.25">
      <c r="F73" s="4">
        <v>0.59</v>
      </c>
      <c r="G73" s="3">
        <f t="shared" si="8"/>
        <v>0.05</v>
      </c>
      <c r="H73" s="3">
        <f t="shared" si="9"/>
        <v>0.64</v>
      </c>
      <c r="I73" s="3">
        <f>H73*$I$11</f>
        <v>0.11199999999999999</v>
      </c>
      <c r="J73" s="3">
        <f t="shared" si="10"/>
        <v>0.52800000000000002</v>
      </c>
      <c r="K73" s="17" t="str">
        <f t="shared" si="2"/>
        <v>Prejuízo</v>
      </c>
    </row>
    <row r="74" spans="6:11" x14ac:dyDescent="0.25">
      <c r="F74" s="4">
        <v>0.6</v>
      </c>
      <c r="G74" s="3">
        <f t="shared" si="8"/>
        <v>0.05</v>
      </c>
      <c r="H74" s="3">
        <f t="shared" si="9"/>
        <v>0.65</v>
      </c>
      <c r="I74" s="3">
        <f>H74*$I$11</f>
        <v>0.11374999999999999</v>
      </c>
      <c r="J74" s="3">
        <f t="shared" si="10"/>
        <v>0.53625</v>
      </c>
      <c r="K74" s="17" t="str">
        <f t="shared" si="2"/>
        <v>Prejuízo</v>
      </c>
    </row>
    <row r="75" spans="6:11" x14ac:dyDescent="0.25">
      <c r="F75" s="4">
        <v>0.61</v>
      </c>
      <c r="G75" s="3">
        <f t="shared" si="8"/>
        <v>0.05</v>
      </c>
      <c r="H75" s="3">
        <f t="shared" si="9"/>
        <v>0.66</v>
      </c>
      <c r="I75" s="3">
        <f>H75*$I$11</f>
        <v>0.11549999999999999</v>
      </c>
      <c r="J75" s="3">
        <f t="shared" si="10"/>
        <v>0.54449999999999998</v>
      </c>
      <c r="K75" s="17" t="str">
        <f t="shared" si="2"/>
        <v>Prejuízo</v>
      </c>
    </row>
  </sheetData>
  <mergeCells count="1">
    <mergeCell ref="B3:Z3"/>
  </mergeCells>
  <conditionalFormatting sqref="K15:K75">
    <cfRule type="cellIs" dxfId="1" priority="1" operator="equal">
      <formula>"Prejuízo"</formula>
    </cfRule>
    <cfRule type="cellIs" dxfId="0" priority="2" operator="equal">
      <formula>"Lucro"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NOTEBOOK</cp:lastModifiedBy>
  <dcterms:created xsi:type="dcterms:W3CDTF">2022-08-10T09:21:00Z</dcterms:created>
  <dcterms:modified xsi:type="dcterms:W3CDTF">2022-08-11T12:57:18Z</dcterms:modified>
</cp:coreProperties>
</file>